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050" yWindow="-15" windowWidth="17760" windowHeight="1276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Лист1!$A$1:$N$76</definedName>
  </definedNames>
  <calcPr calcId="145621"/>
</workbook>
</file>

<file path=xl/calcChain.xml><?xml version="1.0" encoding="utf-8"?>
<calcChain xmlns="http://schemas.openxmlformats.org/spreadsheetml/2006/main">
  <c r="I64" i="1" l="1"/>
  <c r="H8" i="1"/>
  <c r="I8" i="1"/>
  <c r="K8" i="1"/>
  <c r="L8" i="1"/>
  <c r="K65" i="1"/>
  <c r="K66" i="1"/>
  <c r="K67" i="1"/>
  <c r="K68" i="1"/>
  <c r="K69" i="1"/>
  <c r="K64" i="1"/>
  <c r="L65" i="1"/>
  <c r="L66" i="1"/>
  <c r="L67" i="1"/>
  <c r="L68" i="1"/>
  <c r="L69" i="1"/>
  <c r="L64" i="1"/>
  <c r="H76" i="1"/>
  <c r="I76" i="1" s="1"/>
  <c r="I75" i="1"/>
  <c r="H75" i="1"/>
  <c r="I74" i="1"/>
  <c r="H74" i="1"/>
  <c r="I73" i="1"/>
  <c r="H73" i="1"/>
  <c r="I72" i="1"/>
  <c r="H72" i="1"/>
  <c r="H71" i="1"/>
  <c r="I71" i="1" s="1"/>
  <c r="M70" i="1"/>
  <c r="L70" i="1"/>
  <c r="K70" i="1"/>
  <c r="J70" i="1"/>
  <c r="H69" i="1"/>
  <c r="I69" i="1" s="1"/>
  <c r="H68" i="1"/>
  <c r="I68" i="1" s="1"/>
  <c r="H67" i="1"/>
  <c r="I67" i="1" s="1"/>
  <c r="H66" i="1"/>
  <c r="I66" i="1" s="1"/>
  <c r="H65" i="1"/>
  <c r="I65" i="1" s="1"/>
  <c r="H64" i="1"/>
  <c r="M63" i="1"/>
  <c r="J63" i="1"/>
  <c r="I70" i="1" l="1"/>
  <c r="H70" i="1"/>
  <c r="K63" i="1"/>
  <c r="L63" i="1"/>
  <c r="H63" i="1"/>
  <c r="I63" i="1"/>
  <c r="M16" i="1"/>
  <c r="M9" i="1" s="1"/>
  <c r="M17" i="1"/>
  <c r="M10" i="1" s="1"/>
  <c r="M18" i="1"/>
  <c r="M11" i="1" s="1"/>
  <c r="M19" i="1"/>
  <c r="M12" i="1" s="1"/>
  <c r="M20" i="1"/>
  <c r="M13" i="1" s="1"/>
  <c r="M15" i="1"/>
  <c r="L16" i="1"/>
  <c r="L9" i="1" s="1"/>
  <c r="L17" i="1"/>
  <c r="L10" i="1" s="1"/>
  <c r="L18" i="1"/>
  <c r="L11" i="1" s="1"/>
  <c r="L19" i="1"/>
  <c r="L12" i="1" s="1"/>
  <c r="L20" i="1"/>
  <c r="L13" i="1" s="1"/>
  <c r="L15" i="1"/>
  <c r="K16" i="1"/>
  <c r="K17" i="1"/>
  <c r="K18" i="1"/>
  <c r="K19" i="1"/>
  <c r="K20" i="1"/>
  <c r="K15" i="1"/>
  <c r="J16" i="1"/>
  <c r="J9" i="1" s="1"/>
  <c r="J17" i="1"/>
  <c r="J10" i="1" s="1"/>
  <c r="J18" i="1"/>
  <c r="J11" i="1" s="1"/>
  <c r="J19" i="1"/>
  <c r="J12" i="1" s="1"/>
  <c r="J20" i="1"/>
  <c r="J13" i="1" s="1"/>
  <c r="J15" i="1"/>
  <c r="L7" i="1" l="1"/>
  <c r="H57" i="1"/>
  <c r="H62" i="1" l="1"/>
  <c r="I62" i="1" s="1"/>
  <c r="H61" i="1"/>
  <c r="I61" i="1" s="1"/>
  <c r="H60" i="1"/>
  <c r="I60" i="1" s="1"/>
  <c r="H59" i="1"/>
  <c r="I59" i="1" s="1"/>
  <c r="H58" i="1"/>
  <c r="I58" i="1" s="1"/>
  <c r="M56" i="1"/>
  <c r="L56" i="1"/>
  <c r="K56" i="1"/>
  <c r="J56" i="1"/>
  <c r="I56" i="1" l="1"/>
  <c r="H56" i="1"/>
  <c r="H55" i="1" l="1"/>
  <c r="I55" i="1" s="1"/>
  <c r="H54" i="1"/>
  <c r="I54" i="1" s="1"/>
  <c r="H53" i="1"/>
  <c r="I53" i="1" s="1"/>
  <c r="H52" i="1"/>
  <c r="I52" i="1" s="1"/>
  <c r="H51" i="1"/>
  <c r="I51" i="1" s="1"/>
  <c r="H50" i="1"/>
  <c r="M49" i="1"/>
  <c r="L49" i="1"/>
  <c r="K49" i="1"/>
  <c r="J49" i="1"/>
  <c r="I49" i="1" l="1"/>
  <c r="H49" i="1"/>
  <c r="H48" i="1" l="1"/>
  <c r="I48" i="1" s="1"/>
  <c r="H47" i="1"/>
  <c r="I47" i="1" s="1"/>
  <c r="H46" i="1"/>
  <c r="I46" i="1" s="1"/>
  <c r="H45" i="1"/>
  <c r="I45" i="1" s="1"/>
  <c r="H44" i="1"/>
  <c r="I44" i="1" s="1"/>
  <c r="H43" i="1"/>
  <c r="I43" i="1" s="1"/>
  <c r="M42" i="1"/>
  <c r="L42" i="1"/>
  <c r="K42" i="1"/>
  <c r="J42" i="1"/>
  <c r="I42" i="1" l="1"/>
  <c r="H42" i="1"/>
  <c r="M8" i="1" l="1"/>
  <c r="K9" i="1"/>
  <c r="K10" i="1"/>
  <c r="K11" i="1"/>
  <c r="K12" i="1"/>
  <c r="K13" i="1"/>
  <c r="J8" i="1"/>
  <c r="M7" i="1" l="1"/>
  <c r="H20" i="1"/>
  <c r="H13" i="1" s="1"/>
  <c r="H17" i="1"/>
  <c r="H10" i="1" s="1"/>
  <c r="K7" i="1"/>
  <c r="H18" i="1"/>
  <c r="H11" i="1" s="1"/>
  <c r="H15" i="1"/>
  <c r="H19" i="1"/>
  <c r="H12" i="1" s="1"/>
  <c r="M14" i="1"/>
  <c r="K14" i="1"/>
  <c r="L14" i="1"/>
  <c r="J14" i="1"/>
  <c r="H16" i="1"/>
  <c r="H9" i="1" s="1"/>
  <c r="H41" i="1"/>
  <c r="I41" i="1" s="1"/>
  <c r="H40" i="1"/>
  <c r="I40" i="1" s="1"/>
  <c r="H39" i="1"/>
  <c r="I39" i="1" s="1"/>
  <c r="H38" i="1"/>
  <c r="I38" i="1" s="1"/>
  <c r="H37" i="1"/>
  <c r="I37" i="1" s="1"/>
  <c r="H36" i="1"/>
  <c r="I36" i="1" s="1"/>
  <c r="M35" i="1"/>
  <c r="L35" i="1"/>
  <c r="K35" i="1"/>
  <c r="J35" i="1"/>
  <c r="H34" i="1"/>
  <c r="I34" i="1" s="1"/>
  <c r="H33" i="1"/>
  <c r="I33" i="1" s="1"/>
  <c r="H32" i="1"/>
  <c r="I32" i="1" s="1"/>
  <c r="H31" i="1"/>
  <c r="I31" i="1" s="1"/>
  <c r="H30" i="1"/>
  <c r="I30" i="1" s="1"/>
  <c r="H29" i="1"/>
  <c r="I29" i="1" s="1"/>
  <c r="M28" i="1"/>
  <c r="L28" i="1"/>
  <c r="K28" i="1"/>
  <c r="J28" i="1"/>
  <c r="H27" i="1"/>
  <c r="I27" i="1" s="1"/>
  <c r="H26" i="1"/>
  <c r="I26" i="1" s="1"/>
  <c r="I19" i="1" s="1"/>
  <c r="I12" i="1" s="1"/>
  <c r="H25" i="1"/>
  <c r="I25" i="1" s="1"/>
  <c r="I18" i="1" s="1"/>
  <c r="I11" i="1" s="1"/>
  <c r="H24" i="1"/>
  <c r="I24" i="1" s="1"/>
  <c r="I17" i="1" s="1"/>
  <c r="I10" i="1" s="1"/>
  <c r="H23" i="1"/>
  <c r="I23" i="1" s="1"/>
  <c r="I16" i="1" s="1"/>
  <c r="I9" i="1" s="1"/>
  <c r="H22" i="1"/>
  <c r="I22" i="1" s="1"/>
  <c r="I15" i="1" s="1"/>
  <c r="M21" i="1"/>
  <c r="L21" i="1"/>
  <c r="K21" i="1"/>
  <c r="J21" i="1"/>
  <c r="I20" i="1" l="1"/>
  <c r="I13" i="1" s="1"/>
  <c r="I7" i="1"/>
  <c r="J7" i="1"/>
  <c r="H7" i="1" s="1"/>
  <c r="H28" i="1"/>
  <c r="H21" i="1"/>
  <c r="H35" i="1"/>
  <c r="H14" i="1"/>
  <c r="I14" i="1"/>
  <c r="I21" i="1"/>
  <c r="I28" i="1"/>
  <c r="I35" i="1"/>
</calcChain>
</file>

<file path=xl/sharedStrings.xml><?xml version="1.0" encoding="utf-8"?>
<sst xmlns="http://schemas.openxmlformats.org/spreadsheetml/2006/main" count="66" uniqueCount="47">
  <si>
    <t xml:space="preserve">№ п/п </t>
  </si>
  <si>
    <t>Наименование объекта капитального строительства (объекта недвижимого имущества)</t>
  </si>
  <si>
    <t>Создаваемая мощность (прирост мощности) объекта</t>
  </si>
  <si>
    <t>Сметная стоимость объекта или предполагаемая (предельная) стоимость объекта (тыс.руб.,  в ценах соответствующих лет)</t>
  </si>
  <si>
    <t>Плановый объем и источники финансирования по годам, тыс.руб.</t>
  </si>
  <si>
    <t>год</t>
  </si>
  <si>
    <t>Общий объем финансирования, тыс.руб.</t>
  </si>
  <si>
    <t>всего</t>
  </si>
  <si>
    <t xml:space="preserve">в т.ч. на ПИР и ПСД /обоснование  инвестиций </t>
  </si>
  <si>
    <t>федеральный бюджет</t>
  </si>
  <si>
    <t>областной бюджет</t>
  </si>
  <si>
    <t>местный бюджет</t>
  </si>
  <si>
    <t xml:space="preserve">внебюджетные средства </t>
  </si>
  <si>
    <t>Срок планируемого ввода (приобретения) объекта в эксплуатацию</t>
  </si>
  <si>
    <t>Перечень объектов капитального строительства, приобретаемых объектов недвижимости</t>
  </si>
  <si>
    <t xml:space="preserve">Муниципальный проект города Благовещенска «Развитие улично-дорожной сети города Благовещенска»
</t>
  </si>
  <si>
    <t xml:space="preserve">Всего </t>
  </si>
  <si>
    <r>
      <t xml:space="preserve">Осуществление муниципальными образованиями дорожной деятельности в отношении автомобильных дорог местного значения и сооружений на них </t>
    </r>
    <r>
      <rPr>
        <i/>
        <sz val="10"/>
        <color theme="1"/>
        <rFont val="Times New Roman"/>
        <family val="1"/>
        <charset val="204"/>
      </rPr>
      <t>(ПИР), в том числе:</t>
    </r>
  </si>
  <si>
    <t>1.1.</t>
  </si>
  <si>
    <t>1.2.</t>
  </si>
  <si>
    <t>1.3.</t>
  </si>
  <si>
    <t>Проектные работы</t>
  </si>
  <si>
    <t>700 м</t>
  </si>
  <si>
    <t>1 100 м</t>
  </si>
  <si>
    <t>1 600 м</t>
  </si>
  <si>
    <t>2.</t>
  </si>
  <si>
    <t>Выполнение проектных  и изыскательских работ по объекту «Дороги в районе «5-й стройки» для обсепечения  траснпортной инфраструктурой  земельных участков, представленных многодетным семьям (ул.Молодежная от ул.Центральной до ул.Энтузиастов)»</t>
  </si>
  <si>
    <t>3.</t>
  </si>
  <si>
    <t>760 м</t>
  </si>
  <si>
    <t>Прочие работы</t>
  </si>
  <si>
    <t>369 м</t>
  </si>
  <si>
    <t>Муниципальный проект города Благовещенска «Развитие улично-дорожной сети города Благовещенска»</t>
  </si>
  <si>
    <t>отсутствует</t>
  </si>
  <si>
    <t>Механизм реализации объекта (новое строительство, реконструкция, техническое перевооружение, приобретение, обоснование инвестиций , строительство «под ключ»</t>
  </si>
  <si>
    <t>Проектные и изыскательские работы по объекту: «Реконструкция автомобильной дороги по ул. Октябрьская от ул. Лазо до ул. Театральная г. Благовещенск Амурская область»</t>
  </si>
  <si>
    <t>Проектные и изыскательские работы по объекту:  "Реконструкция автомобильной дороги по ул. Шафира от ул. Театральная до ул. Муравьева - Амурского»</t>
  </si>
  <si>
    <t>Проектные и изыскательские работы  по объекту: «Автомобильная дорога по ул. Шафира от ул. Муравьева - Амурского до ул. Новотроицкое шоссе»</t>
  </si>
  <si>
    <t>Наличие утвержденной проектной документации (имеется/ отсутствует)</t>
  </si>
  <si>
    <t>Автомобильная дорога по ул.Конная от ул.Пушкина до ул.Набережная, г.Благовещенск, Амурская область (оплата за публичный сервитут)</t>
  </si>
  <si>
    <t>4.</t>
  </si>
  <si>
    <t>1 427 кв.м.</t>
  </si>
  <si>
    <t>Изъятие земельного участка, расположенного в квартале 26 города Благовещенска, для размещения линейного объекта улично-дорожной сети</t>
  </si>
  <si>
    <t>Приобретение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</si>
  <si>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(Строительство, реконструкция, капитальный ремонт и ремонт дорог)</t>
  </si>
  <si>
    <t>5.1.</t>
  </si>
  <si>
    <t>Выполнение работ по подготовке проектной документации и выполнению инженерных изысканий, выполнению работ по строительству объекта "Автомобильная дорога по ул.Конная от ул.Пушкина до ул.Набережная, г.Благовещенск, Амурская область"</t>
  </si>
  <si>
    <t xml:space="preserve">Приложение №2 к   к постановлению администрации города Благовещенска 
                                                                                                                                                                                                                                                       от    17.02.2025     №     815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</si>
</sst>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  <xf numFmtId="4" fontId="6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/>
    </xf>
    <xf numFmtId="0" fontId="6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6" fillId="0" borderId="2" xfId="0" applyFont="1" applyFill="1" applyBorder="1" applyAlignment="1">
      <alignment horizontal="center" vertical="top"/>
    </xf>
    <xf numFmtId="0" fontId="6" fillId="0" borderId="3" xfId="0" applyFont="1" applyFill="1" applyBorder="1" applyAlignment="1">
      <alignment horizontal="center" vertical="top"/>
    </xf>
    <xf numFmtId="0" fontId="6" fillId="0" borderId="4" xfId="0" applyFont="1" applyFill="1" applyBorder="1" applyAlignment="1">
      <alignment horizontal="center" vertical="top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7" fillId="0" borderId="4" xfId="0" applyFont="1" applyBorder="1" applyAlignment="1">
      <alignment horizontal="left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4" fontId="2" fillId="0" borderId="2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6"/>
  <sheetViews>
    <sheetView tabSelected="1" view="pageBreakPreview" zoomScale="85" zoomScaleNormal="85" zoomScaleSheetLayoutView="85" workbookViewId="0">
      <selection activeCell="K1" sqref="K1:N1"/>
    </sheetView>
  </sheetViews>
  <sheetFormatPr defaultRowHeight="15.75" x14ac:dyDescent="0.25"/>
  <cols>
    <col min="1" max="1" width="3.7109375" style="1" customWidth="1"/>
    <col min="2" max="2" width="27.42578125" style="1" customWidth="1"/>
    <col min="3" max="3" width="15.7109375" style="2" customWidth="1"/>
    <col min="4" max="4" width="10.28515625" style="2" customWidth="1"/>
    <col min="5" max="5" width="12.140625" style="2" customWidth="1"/>
    <col min="6" max="6" width="12.28515625" style="2" customWidth="1"/>
    <col min="7" max="7" width="9.42578125" style="2" bestFit="1" customWidth="1"/>
    <col min="8" max="8" width="9.5703125" style="2" bestFit="1" customWidth="1"/>
    <col min="9" max="9" width="10.140625" style="2" customWidth="1"/>
    <col min="10" max="11" width="10.5703125" style="2" bestFit="1" customWidth="1"/>
    <col min="12" max="12" width="9.5703125" style="2" bestFit="1" customWidth="1"/>
    <col min="13" max="13" width="9.42578125" style="2" bestFit="1" customWidth="1"/>
    <col min="14" max="14" width="11.42578125" style="2" customWidth="1"/>
    <col min="15" max="16384" width="9.140625" style="1"/>
  </cols>
  <sheetData>
    <row r="1" spans="1:14" ht="57.75" customHeight="1" x14ac:dyDescent="0.25">
      <c r="K1" s="31" t="s">
        <v>46</v>
      </c>
      <c r="L1" s="31"/>
      <c r="M1" s="31"/>
      <c r="N1" s="31"/>
    </row>
    <row r="2" spans="1:14" x14ac:dyDescent="0.25">
      <c r="A2" s="36" t="s">
        <v>14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</row>
    <row r="3" spans="1:14" s="2" customFormat="1" ht="23.25" customHeight="1" x14ac:dyDescent="0.2">
      <c r="A3" s="15" t="s">
        <v>0</v>
      </c>
      <c r="B3" s="14" t="s">
        <v>1</v>
      </c>
      <c r="C3" s="14" t="s">
        <v>33</v>
      </c>
      <c r="D3" s="14" t="s">
        <v>2</v>
      </c>
      <c r="E3" s="14" t="s">
        <v>37</v>
      </c>
      <c r="F3" s="15" t="s">
        <v>3</v>
      </c>
      <c r="G3" s="18" t="s">
        <v>4</v>
      </c>
      <c r="H3" s="19"/>
      <c r="I3" s="19"/>
      <c r="J3" s="19"/>
      <c r="K3" s="19"/>
      <c r="L3" s="19"/>
      <c r="M3" s="20"/>
      <c r="N3" s="14" t="s">
        <v>13</v>
      </c>
    </row>
    <row r="4" spans="1:14" ht="42.75" customHeight="1" x14ac:dyDescent="0.25">
      <c r="A4" s="16"/>
      <c r="B4" s="14"/>
      <c r="C4" s="14"/>
      <c r="D4" s="14"/>
      <c r="E4" s="14"/>
      <c r="F4" s="16"/>
      <c r="G4" s="14" t="s">
        <v>5</v>
      </c>
      <c r="H4" s="21" t="s">
        <v>6</v>
      </c>
      <c r="I4" s="21"/>
      <c r="J4" s="14" t="s">
        <v>9</v>
      </c>
      <c r="K4" s="14" t="s">
        <v>10</v>
      </c>
      <c r="L4" s="14" t="s">
        <v>11</v>
      </c>
      <c r="M4" s="14" t="s">
        <v>12</v>
      </c>
      <c r="N4" s="14"/>
    </row>
    <row r="5" spans="1:14" ht="114.75" customHeight="1" x14ac:dyDescent="0.25">
      <c r="A5" s="17"/>
      <c r="B5" s="14"/>
      <c r="C5" s="14"/>
      <c r="D5" s="14"/>
      <c r="E5" s="14"/>
      <c r="F5" s="17"/>
      <c r="G5" s="14"/>
      <c r="H5" s="3" t="s">
        <v>7</v>
      </c>
      <c r="I5" s="5" t="s">
        <v>8</v>
      </c>
      <c r="J5" s="14"/>
      <c r="K5" s="14"/>
      <c r="L5" s="14"/>
      <c r="M5" s="14"/>
      <c r="N5" s="14"/>
    </row>
    <row r="6" spans="1:14" ht="15.75" customHeight="1" x14ac:dyDescent="0.25">
      <c r="A6" s="40" t="s">
        <v>15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2"/>
    </row>
    <row r="7" spans="1:14" ht="19.5" customHeight="1" x14ac:dyDescent="0.25">
      <c r="A7" s="14"/>
      <c r="B7" s="30" t="s">
        <v>31</v>
      </c>
      <c r="C7" s="13"/>
      <c r="D7" s="13"/>
      <c r="E7" s="13"/>
      <c r="F7" s="13"/>
      <c r="G7" s="5" t="s">
        <v>16</v>
      </c>
      <c r="H7" s="7">
        <f>J7+K7+L7+M7</f>
        <v>165885.19999999998</v>
      </c>
      <c r="I7" s="7">
        <f>K7+L7+M7+N7</f>
        <v>165885.19999999998</v>
      </c>
      <c r="J7" s="7">
        <f>J8+J9+J10+J11+J12+J13</f>
        <v>0</v>
      </c>
      <c r="K7" s="7">
        <f>K8+K9+K10+K11+K12+K13</f>
        <v>141298.29999999999</v>
      </c>
      <c r="L7" s="7">
        <f>L8+L9+L10+L11+L12+L13</f>
        <v>24586.9</v>
      </c>
      <c r="M7" s="7">
        <f t="shared" ref="M7" si="0">M8+M9+M10+M11+M12+M13</f>
        <v>0</v>
      </c>
      <c r="N7" s="22"/>
    </row>
    <row r="8" spans="1:14" ht="19.5" customHeight="1" x14ac:dyDescent="0.25">
      <c r="A8" s="14"/>
      <c r="B8" s="30"/>
      <c r="C8" s="13"/>
      <c r="D8" s="13"/>
      <c r="E8" s="13"/>
      <c r="F8" s="13"/>
      <c r="G8" s="6">
        <v>2025</v>
      </c>
      <c r="H8" s="7">
        <f>H15+H43+H50+H57+H64</f>
        <v>91363.099999999991</v>
      </c>
      <c r="I8" s="7">
        <f>I15+I43+I50+I57+I64</f>
        <v>90426.4</v>
      </c>
      <c r="J8" s="7">
        <f>J15+J43+J50</f>
        <v>0</v>
      </c>
      <c r="K8" s="7">
        <f>K15+K43+K50+K57+K64</f>
        <v>71247.5</v>
      </c>
      <c r="L8" s="7">
        <f>L15+L43+L50+L57+L64</f>
        <v>20115.600000000002</v>
      </c>
      <c r="M8" s="7">
        <f>M15+M43</f>
        <v>0</v>
      </c>
      <c r="N8" s="23"/>
    </row>
    <row r="9" spans="1:14" ht="19.5" customHeight="1" x14ac:dyDescent="0.25">
      <c r="A9" s="14"/>
      <c r="B9" s="30"/>
      <c r="C9" s="13"/>
      <c r="D9" s="13"/>
      <c r="E9" s="13"/>
      <c r="F9" s="13"/>
      <c r="G9" s="6">
        <v>2026</v>
      </c>
      <c r="H9" s="7">
        <f t="shared" ref="H9:H13" si="1">H16+H44+H51+H58</f>
        <v>74522.099999999991</v>
      </c>
      <c r="I9" s="7">
        <f t="shared" ref="I9:I13" si="2">I16+I44+I51+I58</f>
        <v>74522.099999999991</v>
      </c>
      <c r="J9" s="7">
        <f t="shared" ref="J9:J13" si="3">J16+J44+J51</f>
        <v>0</v>
      </c>
      <c r="K9" s="7">
        <f t="shared" ref="K9:K13" si="4">K16+K44</f>
        <v>70050.799999999988</v>
      </c>
      <c r="L9" s="7">
        <f t="shared" ref="L9:L13" si="5">L16+L44+L51+L58+L72</f>
        <v>4471.3</v>
      </c>
      <c r="M9" s="7">
        <f t="shared" ref="M9:M13" si="6">M16+M44</f>
        <v>0</v>
      </c>
      <c r="N9" s="23"/>
    </row>
    <row r="10" spans="1:14" ht="19.5" customHeight="1" x14ac:dyDescent="0.25">
      <c r="A10" s="14"/>
      <c r="B10" s="30"/>
      <c r="C10" s="13"/>
      <c r="D10" s="13"/>
      <c r="E10" s="13"/>
      <c r="F10" s="13"/>
      <c r="G10" s="6">
        <v>2027</v>
      </c>
      <c r="H10" s="7">
        <f t="shared" si="1"/>
        <v>0</v>
      </c>
      <c r="I10" s="7">
        <f t="shared" si="2"/>
        <v>0</v>
      </c>
      <c r="J10" s="7">
        <f t="shared" si="3"/>
        <v>0</v>
      </c>
      <c r="K10" s="7">
        <f t="shared" si="4"/>
        <v>0</v>
      </c>
      <c r="L10" s="7">
        <f t="shared" si="5"/>
        <v>0</v>
      </c>
      <c r="M10" s="7">
        <f t="shared" si="6"/>
        <v>0</v>
      </c>
      <c r="N10" s="23"/>
    </row>
    <row r="11" spans="1:14" ht="19.5" customHeight="1" x14ac:dyDescent="0.25">
      <c r="A11" s="14"/>
      <c r="B11" s="30"/>
      <c r="C11" s="13"/>
      <c r="D11" s="13"/>
      <c r="E11" s="13"/>
      <c r="F11" s="13"/>
      <c r="G11" s="6">
        <v>2028</v>
      </c>
      <c r="H11" s="7">
        <f t="shared" si="1"/>
        <v>0</v>
      </c>
      <c r="I11" s="7">
        <f t="shared" si="2"/>
        <v>0</v>
      </c>
      <c r="J11" s="7">
        <f t="shared" si="3"/>
        <v>0</v>
      </c>
      <c r="K11" s="7">
        <f t="shared" si="4"/>
        <v>0</v>
      </c>
      <c r="L11" s="7">
        <f t="shared" si="5"/>
        <v>0</v>
      </c>
      <c r="M11" s="7">
        <f t="shared" si="6"/>
        <v>0</v>
      </c>
      <c r="N11" s="23"/>
    </row>
    <row r="12" spans="1:14" ht="19.5" customHeight="1" x14ac:dyDescent="0.25">
      <c r="A12" s="14"/>
      <c r="B12" s="30"/>
      <c r="C12" s="13"/>
      <c r="D12" s="13"/>
      <c r="E12" s="13"/>
      <c r="F12" s="13"/>
      <c r="G12" s="6">
        <v>2029</v>
      </c>
      <c r="H12" s="7">
        <f t="shared" si="1"/>
        <v>0</v>
      </c>
      <c r="I12" s="7">
        <f t="shared" si="2"/>
        <v>0</v>
      </c>
      <c r="J12" s="7">
        <f t="shared" si="3"/>
        <v>0</v>
      </c>
      <c r="K12" s="7">
        <f t="shared" si="4"/>
        <v>0</v>
      </c>
      <c r="L12" s="7">
        <f t="shared" si="5"/>
        <v>0</v>
      </c>
      <c r="M12" s="7">
        <f t="shared" si="6"/>
        <v>0</v>
      </c>
      <c r="N12" s="23"/>
    </row>
    <row r="13" spans="1:14" ht="19.5" customHeight="1" x14ac:dyDescent="0.25">
      <c r="A13" s="14"/>
      <c r="B13" s="30"/>
      <c r="C13" s="13"/>
      <c r="D13" s="13"/>
      <c r="E13" s="13"/>
      <c r="F13" s="13"/>
      <c r="G13" s="6">
        <v>2030</v>
      </c>
      <c r="H13" s="7">
        <f t="shared" si="1"/>
        <v>0</v>
      </c>
      <c r="I13" s="7">
        <f t="shared" si="2"/>
        <v>0</v>
      </c>
      <c r="J13" s="7">
        <f t="shared" si="3"/>
        <v>0</v>
      </c>
      <c r="K13" s="7">
        <f t="shared" si="4"/>
        <v>0</v>
      </c>
      <c r="L13" s="7">
        <f t="shared" si="5"/>
        <v>0</v>
      </c>
      <c r="M13" s="7">
        <f t="shared" si="6"/>
        <v>0</v>
      </c>
      <c r="N13" s="24"/>
    </row>
    <row r="14" spans="1:14" ht="19.5" customHeight="1" x14ac:dyDescent="0.25">
      <c r="A14" s="27">
        <v>1</v>
      </c>
      <c r="B14" s="28" t="s">
        <v>17</v>
      </c>
      <c r="C14" s="29"/>
      <c r="D14" s="26"/>
      <c r="E14" s="26"/>
      <c r="F14" s="26"/>
      <c r="G14" s="4" t="s">
        <v>16</v>
      </c>
      <c r="H14" s="9">
        <f>J14+K14+L14+M14</f>
        <v>106013.09999999999</v>
      </c>
      <c r="I14" s="9">
        <f>K14+L14+M14+N14</f>
        <v>106013.09999999999</v>
      </c>
      <c r="J14" s="9">
        <f>J15+J16+J17+J18+J19+J20</f>
        <v>0</v>
      </c>
      <c r="K14" s="9">
        <f t="shared" ref="K14:M14" si="7">K15+K16+K17+K18+K19+K20</f>
        <v>99652.299999999988</v>
      </c>
      <c r="L14" s="9">
        <f t="shared" si="7"/>
        <v>6360.8</v>
      </c>
      <c r="M14" s="9">
        <f t="shared" si="7"/>
        <v>0</v>
      </c>
      <c r="N14" s="37"/>
    </row>
    <row r="15" spans="1:14" ht="19.5" customHeight="1" x14ac:dyDescent="0.25">
      <c r="A15" s="27"/>
      <c r="B15" s="28"/>
      <c r="C15" s="29"/>
      <c r="D15" s="26"/>
      <c r="E15" s="26"/>
      <c r="F15" s="26"/>
      <c r="G15" s="8">
        <v>2025</v>
      </c>
      <c r="H15" s="9">
        <f t="shared" ref="H15:H20" si="8">J15+K15+L15+M15</f>
        <v>31491</v>
      </c>
      <c r="I15" s="9">
        <f>I22+I29+I36</f>
        <v>31491</v>
      </c>
      <c r="J15" s="9">
        <f>J22+J29+J36</f>
        <v>0</v>
      </c>
      <c r="K15" s="9">
        <f>K22+K29+K36</f>
        <v>29601.5</v>
      </c>
      <c r="L15" s="9">
        <f>L22+L29+L36</f>
        <v>1889.5</v>
      </c>
      <c r="M15" s="9">
        <f>M22+M29+M36</f>
        <v>0</v>
      </c>
      <c r="N15" s="38"/>
    </row>
    <row r="16" spans="1:14" ht="19.5" customHeight="1" x14ac:dyDescent="0.25">
      <c r="A16" s="27"/>
      <c r="B16" s="28"/>
      <c r="C16" s="29"/>
      <c r="D16" s="26"/>
      <c r="E16" s="26"/>
      <c r="F16" s="26"/>
      <c r="G16" s="8">
        <v>2026</v>
      </c>
      <c r="H16" s="9">
        <f t="shared" si="8"/>
        <v>74522.099999999991</v>
      </c>
      <c r="I16" s="9">
        <f t="shared" ref="I16:I20" si="9">I23+I30+I37</f>
        <v>74522.099999999991</v>
      </c>
      <c r="J16" s="9">
        <f t="shared" ref="J16:M20" si="10">J23+J30+J37</f>
        <v>0</v>
      </c>
      <c r="K16" s="9">
        <f t="shared" si="10"/>
        <v>70050.799999999988</v>
      </c>
      <c r="L16" s="9">
        <f t="shared" si="10"/>
        <v>4471.3</v>
      </c>
      <c r="M16" s="9">
        <f t="shared" si="10"/>
        <v>0</v>
      </c>
      <c r="N16" s="38"/>
    </row>
    <row r="17" spans="1:14" ht="19.5" customHeight="1" x14ac:dyDescent="0.25">
      <c r="A17" s="27"/>
      <c r="B17" s="28"/>
      <c r="C17" s="29"/>
      <c r="D17" s="26"/>
      <c r="E17" s="26"/>
      <c r="F17" s="26"/>
      <c r="G17" s="8">
        <v>2027</v>
      </c>
      <c r="H17" s="9">
        <f t="shared" si="8"/>
        <v>0</v>
      </c>
      <c r="I17" s="9">
        <f t="shared" si="9"/>
        <v>0</v>
      </c>
      <c r="J17" s="9">
        <f t="shared" si="10"/>
        <v>0</v>
      </c>
      <c r="K17" s="9">
        <f t="shared" si="10"/>
        <v>0</v>
      </c>
      <c r="L17" s="9">
        <f t="shared" si="10"/>
        <v>0</v>
      </c>
      <c r="M17" s="9">
        <f t="shared" si="10"/>
        <v>0</v>
      </c>
      <c r="N17" s="38"/>
    </row>
    <row r="18" spans="1:14" ht="19.5" customHeight="1" x14ac:dyDescent="0.25">
      <c r="A18" s="27"/>
      <c r="B18" s="28"/>
      <c r="C18" s="29"/>
      <c r="D18" s="26"/>
      <c r="E18" s="26"/>
      <c r="F18" s="26"/>
      <c r="G18" s="8">
        <v>2028</v>
      </c>
      <c r="H18" s="9">
        <f t="shared" si="8"/>
        <v>0</v>
      </c>
      <c r="I18" s="9">
        <f t="shared" si="9"/>
        <v>0</v>
      </c>
      <c r="J18" s="9">
        <f t="shared" si="10"/>
        <v>0</v>
      </c>
      <c r="K18" s="9">
        <f t="shared" si="10"/>
        <v>0</v>
      </c>
      <c r="L18" s="9">
        <f t="shared" si="10"/>
        <v>0</v>
      </c>
      <c r="M18" s="9">
        <f t="shared" si="10"/>
        <v>0</v>
      </c>
      <c r="N18" s="38"/>
    </row>
    <row r="19" spans="1:14" ht="19.5" customHeight="1" x14ac:dyDescent="0.25">
      <c r="A19" s="27"/>
      <c r="B19" s="28"/>
      <c r="C19" s="29"/>
      <c r="D19" s="26"/>
      <c r="E19" s="26"/>
      <c r="F19" s="26"/>
      <c r="G19" s="8">
        <v>2029</v>
      </c>
      <c r="H19" s="9">
        <f t="shared" si="8"/>
        <v>0</v>
      </c>
      <c r="I19" s="9">
        <f t="shared" si="9"/>
        <v>0</v>
      </c>
      <c r="J19" s="9">
        <f t="shared" si="10"/>
        <v>0</v>
      </c>
      <c r="K19" s="9">
        <f t="shared" si="10"/>
        <v>0</v>
      </c>
      <c r="L19" s="9">
        <f t="shared" si="10"/>
        <v>0</v>
      </c>
      <c r="M19" s="9">
        <f t="shared" si="10"/>
        <v>0</v>
      </c>
      <c r="N19" s="38"/>
    </row>
    <row r="20" spans="1:14" ht="19.5" customHeight="1" x14ac:dyDescent="0.25">
      <c r="A20" s="27"/>
      <c r="B20" s="28"/>
      <c r="C20" s="29"/>
      <c r="D20" s="26"/>
      <c r="E20" s="26"/>
      <c r="F20" s="26"/>
      <c r="G20" s="8">
        <v>2030</v>
      </c>
      <c r="H20" s="9">
        <f t="shared" si="8"/>
        <v>0</v>
      </c>
      <c r="I20" s="9">
        <f t="shared" si="9"/>
        <v>0</v>
      </c>
      <c r="J20" s="9">
        <f t="shared" si="10"/>
        <v>0</v>
      </c>
      <c r="K20" s="9">
        <f t="shared" si="10"/>
        <v>0</v>
      </c>
      <c r="L20" s="9">
        <f t="shared" si="10"/>
        <v>0</v>
      </c>
      <c r="M20" s="9">
        <f t="shared" si="10"/>
        <v>0</v>
      </c>
      <c r="N20" s="39"/>
    </row>
    <row r="21" spans="1:14" ht="19.5" customHeight="1" x14ac:dyDescent="0.25">
      <c r="A21" s="14" t="s">
        <v>18</v>
      </c>
      <c r="B21" s="28" t="s">
        <v>34</v>
      </c>
      <c r="C21" s="28" t="s">
        <v>21</v>
      </c>
      <c r="D21" s="26" t="s">
        <v>23</v>
      </c>
      <c r="E21" s="26" t="s">
        <v>32</v>
      </c>
      <c r="F21" s="25">
        <v>31491</v>
      </c>
      <c r="G21" s="4" t="s">
        <v>16</v>
      </c>
      <c r="H21" s="9">
        <f>H22+H23+H24+H25+H26+H27</f>
        <v>31491</v>
      </c>
      <c r="I21" s="9">
        <f t="shared" ref="I21" si="11">I22+I23+I24+I25+I26+I27</f>
        <v>31491</v>
      </c>
      <c r="J21" s="9">
        <f t="shared" ref="J21" si="12">J22+J23+J24+J25+J26+J27</f>
        <v>0</v>
      </c>
      <c r="K21" s="9">
        <f t="shared" ref="K21" si="13">K22+K23+K24+K25+K26+K27</f>
        <v>29601.5</v>
      </c>
      <c r="L21" s="9">
        <f t="shared" ref="L21" si="14">L22+L23+L24+L25+L26+L27</f>
        <v>1889.5</v>
      </c>
      <c r="M21" s="9">
        <f t="shared" ref="M21" si="15">M22+M23+M24+M25+M26+M27</f>
        <v>0</v>
      </c>
      <c r="N21" s="34">
        <v>2025</v>
      </c>
    </row>
    <row r="22" spans="1:14" ht="19.5" customHeight="1" x14ac:dyDescent="0.25">
      <c r="A22" s="14"/>
      <c r="B22" s="28"/>
      <c r="C22" s="28"/>
      <c r="D22" s="26"/>
      <c r="E22" s="26"/>
      <c r="F22" s="26"/>
      <c r="G22" s="8">
        <v>2025</v>
      </c>
      <c r="H22" s="9">
        <f>J22+K22+L22+M22</f>
        <v>31491</v>
      </c>
      <c r="I22" s="9">
        <f>H22</f>
        <v>31491</v>
      </c>
      <c r="J22" s="9">
        <v>0</v>
      </c>
      <c r="K22" s="9">
        <v>29601.5</v>
      </c>
      <c r="L22" s="9">
        <v>1889.5</v>
      </c>
      <c r="M22" s="9">
        <v>0</v>
      </c>
      <c r="N22" s="34"/>
    </row>
    <row r="23" spans="1:14" ht="19.5" customHeight="1" x14ac:dyDescent="0.25">
      <c r="A23" s="14"/>
      <c r="B23" s="28"/>
      <c r="C23" s="28"/>
      <c r="D23" s="26"/>
      <c r="E23" s="26"/>
      <c r="F23" s="26"/>
      <c r="G23" s="8">
        <v>2026</v>
      </c>
      <c r="H23" s="9">
        <f t="shared" ref="H23:H27" si="16">J23+K23+L23+M23</f>
        <v>0</v>
      </c>
      <c r="I23" s="9">
        <f t="shared" ref="I23:I27" si="17">H23</f>
        <v>0</v>
      </c>
      <c r="J23" s="9">
        <v>0</v>
      </c>
      <c r="K23" s="9">
        <v>0</v>
      </c>
      <c r="L23" s="9">
        <v>0</v>
      </c>
      <c r="M23" s="9">
        <v>0</v>
      </c>
      <c r="N23" s="34"/>
    </row>
    <row r="24" spans="1:14" ht="19.5" customHeight="1" x14ac:dyDescent="0.25">
      <c r="A24" s="14"/>
      <c r="B24" s="28"/>
      <c r="C24" s="28"/>
      <c r="D24" s="26"/>
      <c r="E24" s="26"/>
      <c r="F24" s="26"/>
      <c r="G24" s="8">
        <v>2027</v>
      </c>
      <c r="H24" s="9">
        <f t="shared" si="16"/>
        <v>0</v>
      </c>
      <c r="I24" s="9">
        <f t="shared" si="17"/>
        <v>0</v>
      </c>
      <c r="J24" s="9">
        <v>0</v>
      </c>
      <c r="K24" s="9">
        <v>0</v>
      </c>
      <c r="L24" s="9">
        <v>0</v>
      </c>
      <c r="M24" s="9">
        <v>0</v>
      </c>
      <c r="N24" s="34"/>
    </row>
    <row r="25" spans="1:14" ht="19.5" customHeight="1" x14ac:dyDescent="0.25">
      <c r="A25" s="14"/>
      <c r="B25" s="28"/>
      <c r="C25" s="28"/>
      <c r="D25" s="26"/>
      <c r="E25" s="26"/>
      <c r="F25" s="26"/>
      <c r="G25" s="8">
        <v>2028</v>
      </c>
      <c r="H25" s="9">
        <f t="shared" si="16"/>
        <v>0</v>
      </c>
      <c r="I25" s="9">
        <f t="shared" si="17"/>
        <v>0</v>
      </c>
      <c r="J25" s="9">
        <v>0</v>
      </c>
      <c r="K25" s="9">
        <v>0</v>
      </c>
      <c r="L25" s="9">
        <v>0</v>
      </c>
      <c r="M25" s="9">
        <v>0</v>
      </c>
      <c r="N25" s="34"/>
    </row>
    <row r="26" spans="1:14" ht="19.5" customHeight="1" x14ac:dyDescent="0.25">
      <c r="A26" s="14"/>
      <c r="B26" s="28"/>
      <c r="C26" s="28"/>
      <c r="D26" s="26"/>
      <c r="E26" s="26"/>
      <c r="F26" s="26"/>
      <c r="G26" s="8">
        <v>2029</v>
      </c>
      <c r="H26" s="9">
        <f t="shared" si="16"/>
        <v>0</v>
      </c>
      <c r="I26" s="9">
        <f t="shared" si="17"/>
        <v>0</v>
      </c>
      <c r="J26" s="9">
        <v>0</v>
      </c>
      <c r="K26" s="9">
        <v>0</v>
      </c>
      <c r="L26" s="9">
        <v>0</v>
      </c>
      <c r="M26" s="9">
        <v>0</v>
      </c>
      <c r="N26" s="34"/>
    </row>
    <row r="27" spans="1:14" ht="19.5" customHeight="1" x14ac:dyDescent="0.25">
      <c r="A27" s="14"/>
      <c r="B27" s="28"/>
      <c r="C27" s="28"/>
      <c r="D27" s="26"/>
      <c r="E27" s="26"/>
      <c r="F27" s="26"/>
      <c r="G27" s="8">
        <v>2030</v>
      </c>
      <c r="H27" s="9">
        <f t="shared" si="16"/>
        <v>0</v>
      </c>
      <c r="I27" s="9">
        <f t="shared" si="17"/>
        <v>0</v>
      </c>
      <c r="J27" s="9">
        <v>0</v>
      </c>
      <c r="K27" s="9">
        <v>0</v>
      </c>
      <c r="L27" s="9">
        <v>0</v>
      </c>
      <c r="M27" s="9">
        <v>0</v>
      </c>
      <c r="N27" s="34"/>
    </row>
    <row r="28" spans="1:14" ht="19.5" customHeight="1" x14ac:dyDescent="0.25">
      <c r="A28" s="14" t="s">
        <v>19</v>
      </c>
      <c r="B28" s="28" t="s">
        <v>35</v>
      </c>
      <c r="C28" s="28" t="s">
        <v>21</v>
      </c>
      <c r="D28" s="26" t="s">
        <v>22</v>
      </c>
      <c r="E28" s="26" t="s">
        <v>32</v>
      </c>
      <c r="F28" s="26">
        <v>30480.400000000001</v>
      </c>
      <c r="G28" s="4" t="s">
        <v>16</v>
      </c>
      <c r="H28" s="9">
        <f>H29+H30+H31+H32+H33+H34</f>
        <v>30480.399999999998</v>
      </c>
      <c r="I28" s="9">
        <f t="shared" ref="I28" si="18">I29+I30+I31+I32+I33+I34</f>
        <v>30480.399999999998</v>
      </c>
      <c r="J28" s="9">
        <f t="shared" ref="J28" si="19">J29+J30+J31+J32+J33+J34</f>
        <v>0</v>
      </c>
      <c r="K28" s="9">
        <f t="shared" ref="K28" si="20">K29+K30+K31+K32+K33+K34</f>
        <v>28651.599999999999</v>
      </c>
      <c r="L28" s="9">
        <f t="shared" ref="L28" si="21">L29+L30+L31+L32+L33+L34</f>
        <v>1828.8</v>
      </c>
      <c r="M28" s="9">
        <f t="shared" ref="M28" si="22">M29+M30+M31+M32+M33+M34</f>
        <v>0</v>
      </c>
      <c r="N28" s="34">
        <v>2026</v>
      </c>
    </row>
    <row r="29" spans="1:14" ht="19.5" customHeight="1" x14ac:dyDescent="0.25">
      <c r="A29" s="14"/>
      <c r="B29" s="28"/>
      <c r="C29" s="28"/>
      <c r="D29" s="26"/>
      <c r="E29" s="26"/>
      <c r="F29" s="26"/>
      <c r="G29" s="8">
        <v>2025</v>
      </c>
      <c r="H29" s="9">
        <f>J29+K29+L29+M29</f>
        <v>0</v>
      </c>
      <c r="I29" s="9">
        <f>H29</f>
        <v>0</v>
      </c>
      <c r="J29" s="9">
        <v>0</v>
      </c>
      <c r="K29" s="9">
        <v>0</v>
      </c>
      <c r="L29" s="9">
        <v>0</v>
      </c>
      <c r="M29" s="9">
        <v>0</v>
      </c>
      <c r="N29" s="34"/>
    </row>
    <row r="30" spans="1:14" ht="19.5" customHeight="1" x14ac:dyDescent="0.25">
      <c r="A30" s="14"/>
      <c r="B30" s="28"/>
      <c r="C30" s="28"/>
      <c r="D30" s="26"/>
      <c r="E30" s="26"/>
      <c r="F30" s="26"/>
      <c r="G30" s="8">
        <v>2026</v>
      </c>
      <c r="H30" s="9">
        <f t="shared" ref="H30:H34" si="23">J30+K30+L30+M30</f>
        <v>30480.399999999998</v>
      </c>
      <c r="I30" s="9">
        <f t="shared" ref="I30:I34" si="24">H30</f>
        <v>30480.399999999998</v>
      </c>
      <c r="J30" s="9">
        <v>0</v>
      </c>
      <c r="K30" s="12">
        <v>28651.599999999999</v>
      </c>
      <c r="L30" s="12">
        <v>1828.8</v>
      </c>
      <c r="M30" s="9">
        <v>0</v>
      </c>
      <c r="N30" s="34"/>
    </row>
    <row r="31" spans="1:14" ht="19.5" customHeight="1" x14ac:dyDescent="0.25">
      <c r="A31" s="14"/>
      <c r="B31" s="28"/>
      <c r="C31" s="28"/>
      <c r="D31" s="26"/>
      <c r="E31" s="26"/>
      <c r="F31" s="26"/>
      <c r="G31" s="8">
        <v>2027</v>
      </c>
      <c r="H31" s="9">
        <f t="shared" si="23"/>
        <v>0</v>
      </c>
      <c r="I31" s="9">
        <f t="shared" si="24"/>
        <v>0</v>
      </c>
      <c r="J31" s="9">
        <v>0</v>
      </c>
      <c r="K31" s="9">
        <v>0</v>
      </c>
      <c r="L31" s="9">
        <v>0</v>
      </c>
      <c r="M31" s="9">
        <v>0</v>
      </c>
      <c r="N31" s="34"/>
    </row>
    <row r="32" spans="1:14" ht="19.5" customHeight="1" x14ac:dyDescent="0.25">
      <c r="A32" s="14"/>
      <c r="B32" s="28"/>
      <c r="C32" s="28"/>
      <c r="D32" s="26"/>
      <c r="E32" s="26"/>
      <c r="F32" s="26"/>
      <c r="G32" s="8">
        <v>2028</v>
      </c>
      <c r="H32" s="9">
        <f t="shared" si="23"/>
        <v>0</v>
      </c>
      <c r="I32" s="9">
        <f t="shared" si="24"/>
        <v>0</v>
      </c>
      <c r="J32" s="9">
        <v>0</v>
      </c>
      <c r="K32" s="9">
        <v>0</v>
      </c>
      <c r="L32" s="9">
        <v>0</v>
      </c>
      <c r="M32" s="9">
        <v>0</v>
      </c>
      <c r="N32" s="34"/>
    </row>
    <row r="33" spans="1:14" ht="19.5" customHeight="1" x14ac:dyDescent="0.25">
      <c r="A33" s="14"/>
      <c r="B33" s="28"/>
      <c r="C33" s="28"/>
      <c r="D33" s="26"/>
      <c r="E33" s="26"/>
      <c r="F33" s="26"/>
      <c r="G33" s="8">
        <v>2029</v>
      </c>
      <c r="H33" s="9">
        <f t="shared" si="23"/>
        <v>0</v>
      </c>
      <c r="I33" s="9">
        <f t="shared" si="24"/>
        <v>0</v>
      </c>
      <c r="J33" s="9">
        <v>0</v>
      </c>
      <c r="K33" s="9">
        <v>0</v>
      </c>
      <c r="L33" s="9">
        <v>0</v>
      </c>
      <c r="M33" s="9">
        <v>0</v>
      </c>
      <c r="N33" s="34"/>
    </row>
    <row r="34" spans="1:14" ht="19.5" customHeight="1" x14ac:dyDescent="0.25">
      <c r="A34" s="14"/>
      <c r="B34" s="28"/>
      <c r="C34" s="28"/>
      <c r="D34" s="26"/>
      <c r="E34" s="26"/>
      <c r="F34" s="26"/>
      <c r="G34" s="8">
        <v>2030</v>
      </c>
      <c r="H34" s="9">
        <f t="shared" si="23"/>
        <v>0</v>
      </c>
      <c r="I34" s="9">
        <f t="shared" si="24"/>
        <v>0</v>
      </c>
      <c r="J34" s="9">
        <v>0</v>
      </c>
      <c r="K34" s="9">
        <v>0</v>
      </c>
      <c r="L34" s="9">
        <v>0</v>
      </c>
      <c r="M34" s="9">
        <v>0</v>
      </c>
      <c r="N34" s="34"/>
    </row>
    <row r="35" spans="1:14" ht="19.5" customHeight="1" x14ac:dyDescent="0.25">
      <c r="A35" s="14" t="s">
        <v>20</v>
      </c>
      <c r="B35" s="28" t="s">
        <v>36</v>
      </c>
      <c r="C35" s="28" t="s">
        <v>21</v>
      </c>
      <c r="D35" s="26" t="s">
        <v>24</v>
      </c>
      <c r="E35" s="26" t="s">
        <v>32</v>
      </c>
      <c r="F35" s="25">
        <v>44041.7</v>
      </c>
      <c r="G35" s="4" t="s">
        <v>16</v>
      </c>
      <c r="H35" s="9">
        <f>H36+H37+H38+H39+H40+H41</f>
        <v>44041.7</v>
      </c>
      <c r="I35" s="9">
        <f t="shared" ref="I35" si="25">I36+I37+I38+I39+I40+I41</f>
        <v>44041.7</v>
      </c>
      <c r="J35" s="9">
        <f t="shared" ref="J35" si="26">J36+J37+J38+J39+J40+J41</f>
        <v>0</v>
      </c>
      <c r="K35" s="9">
        <f t="shared" ref="K35" si="27">K36+K37+K38+K39+K40+K41</f>
        <v>41399.199999999997</v>
      </c>
      <c r="L35" s="9">
        <f t="shared" ref="L35" si="28">L36+L37+L38+L39+L40+L41</f>
        <v>2642.5</v>
      </c>
      <c r="M35" s="9">
        <f t="shared" ref="M35" si="29">M36+M37+M38+M39+M40+M41</f>
        <v>0</v>
      </c>
      <c r="N35" s="34">
        <v>2026</v>
      </c>
    </row>
    <row r="36" spans="1:14" ht="19.5" customHeight="1" x14ac:dyDescent="0.25">
      <c r="A36" s="14"/>
      <c r="B36" s="28"/>
      <c r="C36" s="28"/>
      <c r="D36" s="26"/>
      <c r="E36" s="26"/>
      <c r="F36" s="26"/>
      <c r="G36" s="8">
        <v>2025</v>
      </c>
      <c r="H36" s="9">
        <f>J36+K36+L36+M36</f>
        <v>0</v>
      </c>
      <c r="I36" s="9">
        <f>H36</f>
        <v>0</v>
      </c>
      <c r="J36" s="9">
        <v>0</v>
      </c>
      <c r="K36" s="9">
        <v>0</v>
      </c>
      <c r="L36" s="9">
        <v>0</v>
      </c>
      <c r="M36" s="9">
        <v>0</v>
      </c>
      <c r="N36" s="34"/>
    </row>
    <row r="37" spans="1:14" ht="19.5" customHeight="1" x14ac:dyDescent="0.25">
      <c r="A37" s="14"/>
      <c r="B37" s="28"/>
      <c r="C37" s="28"/>
      <c r="D37" s="26"/>
      <c r="E37" s="26"/>
      <c r="F37" s="26"/>
      <c r="G37" s="8">
        <v>2026</v>
      </c>
      <c r="H37" s="9">
        <f t="shared" ref="H37:H41" si="30">J37+K37+L37+M37</f>
        <v>44041.7</v>
      </c>
      <c r="I37" s="9">
        <f t="shared" ref="I37:I41" si="31">H37</f>
        <v>44041.7</v>
      </c>
      <c r="J37" s="9">
        <v>0</v>
      </c>
      <c r="K37" s="12">
        <v>41399.199999999997</v>
      </c>
      <c r="L37" s="12">
        <v>2642.5</v>
      </c>
      <c r="M37" s="9">
        <v>0</v>
      </c>
      <c r="N37" s="34"/>
    </row>
    <row r="38" spans="1:14" ht="19.5" customHeight="1" x14ac:dyDescent="0.25">
      <c r="A38" s="14"/>
      <c r="B38" s="28"/>
      <c r="C38" s="28"/>
      <c r="D38" s="26"/>
      <c r="E38" s="26"/>
      <c r="F38" s="26"/>
      <c r="G38" s="8">
        <v>2027</v>
      </c>
      <c r="H38" s="9">
        <f t="shared" si="30"/>
        <v>0</v>
      </c>
      <c r="I38" s="9">
        <f t="shared" si="31"/>
        <v>0</v>
      </c>
      <c r="J38" s="9">
        <v>0</v>
      </c>
      <c r="K38" s="9">
        <v>0</v>
      </c>
      <c r="L38" s="9">
        <v>0</v>
      </c>
      <c r="M38" s="9">
        <v>0</v>
      </c>
      <c r="N38" s="34"/>
    </row>
    <row r="39" spans="1:14" ht="19.5" customHeight="1" x14ac:dyDescent="0.25">
      <c r="A39" s="14"/>
      <c r="B39" s="28"/>
      <c r="C39" s="28"/>
      <c r="D39" s="26"/>
      <c r="E39" s="26"/>
      <c r="F39" s="26"/>
      <c r="G39" s="8">
        <v>2028</v>
      </c>
      <c r="H39" s="9">
        <f t="shared" si="30"/>
        <v>0</v>
      </c>
      <c r="I39" s="9">
        <f t="shared" si="31"/>
        <v>0</v>
      </c>
      <c r="J39" s="9">
        <v>0</v>
      </c>
      <c r="K39" s="9">
        <v>0</v>
      </c>
      <c r="L39" s="9">
        <v>0</v>
      </c>
      <c r="M39" s="9">
        <v>0</v>
      </c>
      <c r="N39" s="34"/>
    </row>
    <row r="40" spans="1:14" ht="19.5" customHeight="1" x14ac:dyDescent="0.25">
      <c r="A40" s="14"/>
      <c r="B40" s="28"/>
      <c r="C40" s="28"/>
      <c r="D40" s="26"/>
      <c r="E40" s="26"/>
      <c r="F40" s="26"/>
      <c r="G40" s="8">
        <v>2029</v>
      </c>
      <c r="H40" s="9">
        <f t="shared" si="30"/>
        <v>0</v>
      </c>
      <c r="I40" s="9">
        <f t="shared" si="31"/>
        <v>0</v>
      </c>
      <c r="J40" s="9">
        <v>0</v>
      </c>
      <c r="K40" s="9">
        <v>0</v>
      </c>
      <c r="L40" s="9">
        <v>0</v>
      </c>
      <c r="M40" s="9">
        <v>0</v>
      </c>
      <c r="N40" s="34"/>
    </row>
    <row r="41" spans="1:14" ht="19.5" customHeight="1" x14ac:dyDescent="0.25">
      <c r="A41" s="14"/>
      <c r="B41" s="28"/>
      <c r="C41" s="28"/>
      <c r="D41" s="26"/>
      <c r="E41" s="26"/>
      <c r="F41" s="26"/>
      <c r="G41" s="8">
        <v>2030</v>
      </c>
      <c r="H41" s="9">
        <f t="shared" si="30"/>
        <v>0</v>
      </c>
      <c r="I41" s="9">
        <f t="shared" si="31"/>
        <v>0</v>
      </c>
      <c r="J41" s="9">
        <v>0</v>
      </c>
      <c r="K41" s="9">
        <v>0</v>
      </c>
      <c r="L41" s="9">
        <v>0</v>
      </c>
      <c r="M41" s="9">
        <v>0</v>
      </c>
      <c r="N41" s="34"/>
    </row>
    <row r="42" spans="1:14" ht="19.5" customHeight="1" x14ac:dyDescent="0.25">
      <c r="A42" s="14" t="s">
        <v>25</v>
      </c>
      <c r="B42" s="28" t="s">
        <v>26</v>
      </c>
      <c r="C42" s="28" t="s">
        <v>21</v>
      </c>
      <c r="D42" s="26" t="s">
        <v>28</v>
      </c>
      <c r="E42" s="26" t="s">
        <v>32</v>
      </c>
      <c r="F42" s="26">
        <v>14631.2</v>
      </c>
      <c r="G42" s="4" t="s">
        <v>16</v>
      </c>
      <c r="H42" s="9">
        <f>H43+H44+H45+H46+H47+H48</f>
        <v>14631.2</v>
      </c>
      <c r="I42" s="9">
        <f t="shared" ref="I42" si="32">I43+I44+I45+I46+I47+I48</f>
        <v>14631.2</v>
      </c>
      <c r="J42" s="9">
        <f t="shared" ref="J42" si="33">J43+J44+J45+J46+J47+J48</f>
        <v>0</v>
      </c>
      <c r="K42" s="9">
        <f t="shared" ref="K42" si="34">K43+K44+K45+K46+K47+K48</f>
        <v>0</v>
      </c>
      <c r="L42" s="9">
        <f t="shared" ref="L42" si="35">L43+L44+L45+L46+L47+L48</f>
        <v>14631.2</v>
      </c>
      <c r="M42" s="9">
        <f t="shared" ref="M42" si="36">M43+M44+M45+M46+M47+M48</f>
        <v>0</v>
      </c>
      <c r="N42" s="34">
        <v>2025</v>
      </c>
    </row>
    <row r="43" spans="1:14" ht="19.5" customHeight="1" x14ac:dyDescent="0.25">
      <c r="A43" s="14"/>
      <c r="B43" s="28"/>
      <c r="C43" s="28"/>
      <c r="D43" s="26"/>
      <c r="E43" s="26"/>
      <c r="F43" s="26"/>
      <c r="G43" s="8">
        <v>2025</v>
      </c>
      <c r="H43" s="9">
        <f>J43+K43+L43+M43</f>
        <v>14631.2</v>
      </c>
      <c r="I43" s="9">
        <f>H43</f>
        <v>14631.2</v>
      </c>
      <c r="J43" s="9">
        <v>0</v>
      </c>
      <c r="K43" s="9">
        <v>0</v>
      </c>
      <c r="L43" s="9">
        <v>14631.2</v>
      </c>
      <c r="M43" s="9">
        <v>0</v>
      </c>
      <c r="N43" s="34"/>
    </row>
    <row r="44" spans="1:14" ht="19.5" customHeight="1" x14ac:dyDescent="0.25">
      <c r="A44" s="14"/>
      <c r="B44" s="28"/>
      <c r="C44" s="28"/>
      <c r="D44" s="26"/>
      <c r="E44" s="26"/>
      <c r="F44" s="26"/>
      <c r="G44" s="8">
        <v>2026</v>
      </c>
      <c r="H44" s="9">
        <f t="shared" ref="H44:H48" si="37">J44+K44+L44+M44</f>
        <v>0</v>
      </c>
      <c r="I44" s="9">
        <f t="shared" ref="I44:I48" si="38">H44</f>
        <v>0</v>
      </c>
      <c r="J44" s="9">
        <v>0</v>
      </c>
      <c r="K44" s="9">
        <v>0</v>
      </c>
      <c r="L44" s="9">
        <v>0</v>
      </c>
      <c r="M44" s="9">
        <v>0</v>
      </c>
      <c r="N44" s="34"/>
    </row>
    <row r="45" spans="1:14" ht="19.5" customHeight="1" x14ac:dyDescent="0.25">
      <c r="A45" s="14"/>
      <c r="B45" s="28"/>
      <c r="C45" s="28"/>
      <c r="D45" s="26"/>
      <c r="E45" s="26"/>
      <c r="F45" s="26"/>
      <c r="G45" s="8">
        <v>2027</v>
      </c>
      <c r="H45" s="9">
        <f t="shared" si="37"/>
        <v>0</v>
      </c>
      <c r="I45" s="9">
        <f t="shared" si="38"/>
        <v>0</v>
      </c>
      <c r="J45" s="9">
        <v>0</v>
      </c>
      <c r="K45" s="9">
        <v>0</v>
      </c>
      <c r="L45" s="9">
        <v>0</v>
      </c>
      <c r="M45" s="9">
        <v>0</v>
      </c>
      <c r="N45" s="34"/>
    </row>
    <row r="46" spans="1:14" ht="19.5" customHeight="1" x14ac:dyDescent="0.25">
      <c r="A46" s="14"/>
      <c r="B46" s="28"/>
      <c r="C46" s="28"/>
      <c r="D46" s="26"/>
      <c r="E46" s="26"/>
      <c r="F46" s="26"/>
      <c r="G46" s="8">
        <v>2028</v>
      </c>
      <c r="H46" s="9">
        <f t="shared" si="37"/>
        <v>0</v>
      </c>
      <c r="I46" s="9">
        <f t="shared" si="38"/>
        <v>0</v>
      </c>
      <c r="J46" s="9">
        <v>0</v>
      </c>
      <c r="K46" s="9">
        <v>0</v>
      </c>
      <c r="L46" s="9">
        <v>0</v>
      </c>
      <c r="M46" s="9">
        <v>0</v>
      </c>
      <c r="N46" s="34"/>
    </row>
    <row r="47" spans="1:14" ht="19.5" customHeight="1" x14ac:dyDescent="0.25">
      <c r="A47" s="14"/>
      <c r="B47" s="28"/>
      <c r="C47" s="28"/>
      <c r="D47" s="26"/>
      <c r="E47" s="26"/>
      <c r="F47" s="26"/>
      <c r="G47" s="8">
        <v>2029</v>
      </c>
      <c r="H47" s="9">
        <f t="shared" si="37"/>
        <v>0</v>
      </c>
      <c r="I47" s="9">
        <f t="shared" si="38"/>
        <v>0</v>
      </c>
      <c r="J47" s="9">
        <v>0</v>
      </c>
      <c r="K47" s="9">
        <v>0</v>
      </c>
      <c r="L47" s="9">
        <v>0</v>
      </c>
      <c r="M47" s="9">
        <v>0</v>
      </c>
      <c r="N47" s="34"/>
    </row>
    <row r="48" spans="1:14" ht="19.5" customHeight="1" x14ac:dyDescent="0.25">
      <c r="A48" s="14"/>
      <c r="B48" s="28"/>
      <c r="C48" s="28"/>
      <c r="D48" s="26"/>
      <c r="E48" s="26"/>
      <c r="F48" s="26"/>
      <c r="G48" s="8">
        <v>2030</v>
      </c>
      <c r="H48" s="9">
        <f t="shared" si="37"/>
        <v>0</v>
      </c>
      <c r="I48" s="9">
        <f t="shared" si="38"/>
        <v>0</v>
      </c>
      <c r="J48" s="9">
        <v>0</v>
      </c>
      <c r="K48" s="9">
        <v>0</v>
      </c>
      <c r="L48" s="9">
        <v>0</v>
      </c>
      <c r="M48" s="9">
        <v>0</v>
      </c>
      <c r="N48" s="34"/>
    </row>
    <row r="49" spans="1:14" ht="19.5" customHeight="1" x14ac:dyDescent="0.25">
      <c r="A49" s="14" t="s">
        <v>27</v>
      </c>
      <c r="B49" s="32" t="s">
        <v>38</v>
      </c>
      <c r="C49" s="33" t="s">
        <v>29</v>
      </c>
      <c r="D49" s="26" t="s">
        <v>30</v>
      </c>
      <c r="E49" s="26" t="s">
        <v>32</v>
      </c>
      <c r="F49" s="26">
        <v>111.7</v>
      </c>
      <c r="G49" s="4" t="s">
        <v>16</v>
      </c>
      <c r="H49" s="9">
        <f>H50+H51+H52+H53+H54+H55</f>
        <v>111.7</v>
      </c>
      <c r="I49" s="9">
        <f t="shared" ref="I49" si="39">I50+I51+I52+I53+I54+I55</f>
        <v>0</v>
      </c>
      <c r="J49" s="9">
        <f t="shared" ref="J49" si="40">J50+J51+J52+J53+J54+J55</f>
        <v>0</v>
      </c>
      <c r="K49" s="9">
        <f t="shared" ref="K49" si="41">K50+K51+K52+K53+K54+K55</f>
        <v>0</v>
      </c>
      <c r="L49" s="9">
        <f t="shared" ref="L49" si="42">L50+L51+L52+L53+L54+L55</f>
        <v>111.7</v>
      </c>
      <c r="M49" s="9">
        <f t="shared" ref="M49" si="43">M50+M51+M52+M53+M54+M55</f>
        <v>0</v>
      </c>
      <c r="N49" s="35">
        <v>2025</v>
      </c>
    </row>
    <row r="50" spans="1:14" ht="19.5" customHeight="1" x14ac:dyDescent="0.25">
      <c r="A50" s="14"/>
      <c r="B50" s="32"/>
      <c r="C50" s="33"/>
      <c r="D50" s="26"/>
      <c r="E50" s="26"/>
      <c r="F50" s="26"/>
      <c r="G50" s="8">
        <v>2025</v>
      </c>
      <c r="H50" s="9">
        <f>J50+K50+L50+M50</f>
        <v>111.7</v>
      </c>
      <c r="I50" s="9">
        <v>0</v>
      </c>
      <c r="J50" s="9">
        <v>0</v>
      </c>
      <c r="K50" s="9">
        <v>0</v>
      </c>
      <c r="L50" s="9">
        <v>111.7</v>
      </c>
      <c r="M50" s="9">
        <v>0</v>
      </c>
      <c r="N50" s="35"/>
    </row>
    <row r="51" spans="1:14" ht="19.5" customHeight="1" x14ac:dyDescent="0.25">
      <c r="A51" s="14"/>
      <c r="B51" s="32"/>
      <c r="C51" s="33"/>
      <c r="D51" s="26"/>
      <c r="E51" s="26"/>
      <c r="F51" s="26"/>
      <c r="G51" s="8">
        <v>2026</v>
      </c>
      <c r="H51" s="9">
        <f t="shared" ref="H51:H55" si="44">J51+K51+L51+M51</f>
        <v>0</v>
      </c>
      <c r="I51" s="9">
        <f t="shared" ref="I51:I55" si="45">H51</f>
        <v>0</v>
      </c>
      <c r="J51" s="9">
        <v>0</v>
      </c>
      <c r="K51" s="9">
        <v>0</v>
      </c>
      <c r="L51" s="9">
        <v>0</v>
      </c>
      <c r="M51" s="9">
        <v>0</v>
      </c>
      <c r="N51" s="35"/>
    </row>
    <row r="52" spans="1:14" ht="19.5" customHeight="1" x14ac:dyDescent="0.25">
      <c r="A52" s="14"/>
      <c r="B52" s="32"/>
      <c r="C52" s="33"/>
      <c r="D52" s="26"/>
      <c r="E52" s="26"/>
      <c r="F52" s="26"/>
      <c r="G52" s="8">
        <v>2027</v>
      </c>
      <c r="H52" s="9">
        <f t="shared" si="44"/>
        <v>0</v>
      </c>
      <c r="I52" s="9">
        <f t="shared" si="45"/>
        <v>0</v>
      </c>
      <c r="J52" s="9">
        <v>0</v>
      </c>
      <c r="K52" s="9">
        <v>0</v>
      </c>
      <c r="L52" s="9">
        <v>0</v>
      </c>
      <c r="M52" s="9">
        <v>0</v>
      </c>
      <c r="N52" s="35"/>
    </row>
    <row r="53" spans="1:14" ht="19.5" customHeight="1" x14ac:dyDescent="0.25">
      <c r="A53" s="14"/>
      <c r="B53" s="32"/>
      <c r="C53" s="33"/>
      <c r="D53" s="26"/>
      <c r="E53" s="26"/>
      <c r="F53" s="26"/>
      <c r="G53" s="8">
        <v>2028</v>
      </c>
      <c r="H53" s="9">
        <f t="shared" si="44"/>
        <v>0</v>
      </c>
      <c r="I53" s="9">
        <f t="shared" si="45"/>
        <v>0</v>
      </c>
      <c r="J53" s="9">
        <v>0</v>
      </c>
      <c r="K53" s="9">
        <v>0</v>
      </c>
      <c r="L53" s="9">
        <v>0</v>
      </c>
      <c r="M53" s="9">
        <v>0</v>
      </c>
      <c r="N53" s="35"/>
    </row>
    <row r="54" spans="1:14" ht="19.5" customHeight="1" x14ac:dyDescent="0.25">
      <c r="A54" s="14"/>
      <c r="B54" s="32"/>
      <c r="C54" s="33"/>
      <c r="D54" s="26"/>
      <c r="E54" s="26"/>
      <c r="F54" s="26"/>
      <c r="G54" s="8">
        <v>2029</v>
      </c>
      <c r="H54" s="9">
        <f t="shared" si="44"/>
        <v>0</v>
      </c>
      <c r="I54" s="9">
        <f t="shared" si="45"/>
        <v>0</v>
      </c>
      <c r="J54" s="9">
        <v>0</v>
      </c>
      <c r="K54" s="9">
        <v>0</v>
      </c>
      <c r="L54" s="9">
        <v>0</v>
      </c>
      <c r="M54" s="9">
        <v>0</v>
      </c>
      <c r="N54" s="35"/>
    </row>
    <row r="55" spans="1:14" ht="19.5" customHeight="1" x14ac:dyDescent="0.25">
      <c r="A55" s="14"/>
      <c r="B55" s="32"/>
      <c r="C55" s="33"/>
      <c r="D55" s="26"/>
      <c r="E55" s="26"/>
      <c r="F55" s="26"/>
      <c r="G55" s="8">
        <v>2030</v>
      </c>
      <c r="H55" s="9">
        <f t="shared" si="44"/>
        <v>0</v>
      </c>
      <c r="I55" s="9">
        <f t="shared" si="45"/>
        <v>0</v>
      </c>
      <c r="J55" s="9">
        <v>0</v>
      </c>
      <c r="K55" s="9">
        <v>0</v>
      </c>
      <c r="L55" s="9">
        <v>0</v>
      </c>
      <c r="M55" s="9">
        <v>0</v>
      </c>
      <c r="N55" s="35"/>
    </row>
    <row r="56" spans="1:14" ht="19.5" customHeight="1" x14ac:dyDescent="0.25">
      <c r="A56" s="14" t="s">
        <v>39</v>
      </c>
      <c r="B56" s="32" t="s">
        <v>41</v>
      </c>
      <c r="C56" s="33" t="s">
        <v>42</v>
      </c>
      <c r="D56" s="26" t="s">
        <v>40</v>
      </c>
      <c r="E56" s="26" t="s">
        <v>32</v>
      </c>
      <c r="F56" s="26">
        <v>825</v>
      </c>
      <c r="G56" s="10" t="s">
        <v>16</v>
      </c>
      <c r="H56" s="9">
        <f>H57+H58+H59+H60+H61+H62</f>
        <v>825</v>
      </c>
      <c r="I56" s="9">
        <f t="shared" ref="I56:M56" si="46">I57+I58+I59+I60+I61+I62</f>
        <v>0</v>
      </c>
      <c r="J56" s="9">
        <f t="shared" si="46"/>
        <v>0</v>
      </c>
      <c r="K56" s="9">
        <f t="shared" si="46"/>
        <v>0</v>
      </c>
      <c r="L56" s="9">
        <f t="shared" si="46"/>
        <v>825</v>
      </c>
      <c r="M56" s="9">
        <f t="shared" si="46"/>
        <v>0</v>
      </c>
      <c r="N56" s="35">
        <v>2025</v>
      </c>
    </row>
    <row r="57" spans="1:14" x14ac:dyDescent="0.25">
      <c r="A57" s="14"/>
      <c r="B57" s="32"/>
      <c r="C57" s="33"/>
      <c r="D57" s="26"/>
      <c r="E57" s="26"/>
      <c r="F57" s="26"/>
      <c r="G57" s="8">
        <v>2025</v>
      </c>
      <c r="H57" s="9">
        <f>J57+K57+L57+M57</f>
        <v>825</v>
      </c>
      <c r="I57" s="9">
        <v>0</v>
      </c>
      <c r="J57" s="9">
        <v>0</v>
      </c>
      <c r="K57" s="9">
        <v>0</v>
      </c>
      <c r="L57" s="9">
        <v>825</v>
      </c>
      <c r="M57" s="9">
        <v>0</v>
      </c>
      <c r="N57" s="35"/>
    </row>
    <row r="58" spans="1:14" x14ac:dyDescent="0.25">
      <c r="A58" s="14"/>
      <c r="B58" s="32"/>
      <c r="C58" s="33"/>
      <c r="D58" s="26"/>
      <c r="E58" s="26"/>
      <c r="F58" s="26"/>
      <c r="G58" s="8">
        <v>2026</v>
      </c>
      <c r="H58" s="9">
        <f t="shared" ref="H58:H62" si="47">J58+K58+L58+M58</f>
        <v>0</v>
      </c>
      <c r="I58" s="9">
        <f t="shared" ref="I58:I62" si="48">H58</f>
        <v>0</v>
      </c>
      <c r="J58" s="9">
        <v>0</v>
      </c>
      <c r="K58" s="9">
        <v>0</v>
      </c>
      <c r="L58" s="9">
        <v>0</v>
      </c>
      <c r="M58" s="9">
        <v>0</v>
      </c>
      <c r="N58" s="35"/>
    </row>
    <row r="59" spans="1:14" x14ac:dyDescent="0.25">
      <c r="A59" s="14"/>
      <c r="B59" s="32"/>
      <c r="C59" s="33"/>
      <c r="D59" s="26"/>
      <c r="E59" s="26"/>
      <c r="F59" s="26"/>
      <c r="G59" s="8">
        <v>2027</v>
      </c>
      <c r="H59" s="9">
        <f t="shared" si="47"/>
        <v>0</v>
      </c>
      <c r="I59" s="9">
        <f t="shared" si="48"/>
        <v>0</v>
      </c>
      <c r="J59" s="9">
        <v>0</v>
      </c>
      <c r="K59" s="9">
        <v>0</v>
      </c>
      <c r="L59" s="9">
        <v>0</v>
      </c>
      <c r="M59" s="9">
        <v>0</v>
      </c>
      <c r="N59" s="35"/>
    </row>
    <row r="60" spans="1:14" x14ac:dyDescent="0.25">
      <c r="A60" s="14"/>
      <c r="B60" s="32"/>
      <c r="C60" s="33"/>
      <c r="D60" s="26"/>
      <c r="E60" s="26"/>
      <c r="F60" s="26"/>
      <c r="G60" s="8">
        <v>2028</v>
      </c>
      <c r="H60" s="9">
        <f t="shared" si="47"/>
        <v>0</v>
      </c>
      <c r="I60" s="9">
        <f t="shared" si="48"/>
        <v>0</v>
      </c>
      <c r="J60" s="9">
        <v>0</v>
      </c>
      <c r="K60" s="9">
        <v>0</v>
      </c>
      <c r="L60" s="9">
        <v>0</v>
      </c>
      <c r="M60" s="9">
        <v>0</v>
      </c>
      <c r="N60" s="35"/>
    </row>
    <row r="61" spans="1:14" x14ac:dyDescent="0.25">
      <c r="A61" s="14"/>
      <c r="B61" s="32"/>
      <c r="C61" s="33"/>
      <c r="D61" s="26"/>
      <c r="E61" s="26"/>
      <c r="F61" s="26"/>
      <c r="G61" s="8">
        <v>2029</v>
      </c>
      <c r="H61" s="9">
        <f t="shared" si="47"/>
        <v>0</v>
      </c>
      <c r="I61" s="9">
        <f t="shared" si="48"/>
        <v>0</v>
      </c>
      <c r="J61" s="9">
        <v>0</v>
      </c>
      <c r="K61" s="9">
        <v>0</v>
      </c>
      <c r="L61" s="9">
        <v>0</v>
      </c>
      <c r="M61" s="9">
        <v>0</v>
      </c>
      <c r="N61" s="35"/>
    </row>
    <row r="62" spans="1:14" x14ac:dyDescent="0.25">
      <c r="A62" s="14"/>
      <c r="B62" s="32"/>
      <c r="C62" s="33"/>
      <c r="D62" s="26"/>
      <c r="E62" s="26"/>
      <c r="F62" s="26"/>
      <c r="G62" s="8">
        <v>2030</v>
      </c>
      <c r="H62" s="9">
        <f t="shared" si="47"/>
        <v>0</v>
      </c>
      <c r="I62" s="9">
        <f t="shared" si="48"/>
        <v>0</v>
      </c>
      <c r="J62" s="9">
        <v>0</v>
      </c>
      <c r="K62" s="9">
        <v>0</v>
      </c>
      <c r="L62" s="9">
        <v>0</v>
      </c>
      <c r="M62" s="9">
        <v>0</v>
      </c>
      <c r="N62" s="35"/>
    </row>
    <row r="63" spans="1:14" x14ac:dyDescent="0.25">
      <c r="A63" s="46">
        <v>5</v>
      </c>
      <c r="B63" s="43" t="s">
        <v>43</v>
      </c>
      <c r="C63" s="49"/>
      <c r="D63" s="49"/>
      <c r="E63" s="49"/>
      <c r="F63" s="49"/>
      <c r="G63" s="11" t="s">
        <v>16</v>
      </c>
      <c r="H63" s="9">
        <f>H64+H65+H66+H67+H68+H69</f>
        <v>44304.2</v>
      </c>
      <c r="I63" s="9">
        <f t="shared" ref="I63:M63" si="49">I64+I65+I66+I67+I68+I69</f>
        <v>44304.2</v>
      </c>
      <c r="J63" s="9">
        <f t="shared" si="49"/>
        <v>0</v>
      </c>
      <c r="K63" s="9">
        <f t="shared" si="49"/>
        <v>41646</v>
      </c>
      <c r="L63" s="9">
        <f t="shared" si="49"/>
        <v>2658.2</v>
      </c>
      <c r="M63" s="9">
        <f t="shared" si="49"/>
        <v>0</v>
      </c>
      <c r="N63" s="35">
        <v>2025</v>
      </c>
    </row>
    <row r="64" spans="1:14" x14ac:dyDescent="0.25">
      <c r="A64" s="47"/>
      <c r="B64" s="44"/>
      <c r="C64" s="50"/>
      <c r="D64" s="50"/>
      <c r="E64" s="50"/>
      <c r="F64" s="50"/>
      <c r="G64" s="8">
        <v>2025</v>
      </c>
      <c r="H64" s="9">
        <f>J64+K64+L64+M64</f>
        <v>44304.2</v>
      </c>
      <c r="I64" s="9">
        <f>I71</f>
        <v>44304.2</v>
      </c>
      <c r="J64" s="9">
        <v>0</v>
      </c>
      <c r="K64" s="9">
        <f>K71</f>
        <v>41646</v>
      </c>
      <c r="L64" s="9">
        <f>L71</f>
        <v>2658.2</v>
      </c>
      <c r="M64" s="9">
        <v>0</v>
      </c>
      <c r="N64" s="35"/>
    </row>
    <row r="65" spans="1:14" x14ac:dyDescent="0.25">
      <c r="A65" s="47"/>
      <c r="B65" s="44"/>
      <c r="C65" s="50"/>
      <c r="D65" s="50"/>
      <c r="E65" s="50"/>
      <c r="F65" s="50"/>
      <c r="G65" s="8">
        <v>2026</v>
      </c>
      <c r="H65" s="9">
        <f t="shared" ref="H65:H69" si="50">J65+K65+L65+M65</f>
        <v>0</v>
      </c>
      <c r="I65" s="9">
        <f t="shared" ref="I65:I69" si="51">H65</f>
        <v>0</v>
      </c>
      <c r="J65" s="9">
        <v>0</v>
      </c>
      <c r="K65" s="9">
        <f t="shared" ref="K65:K69" si="52">K72</f>
        <v>0</v>
      </c>
      <c r="L65" s="9">
        <f t="shared" ref="L65:L69" si="53">L72</f>
        <v>0</v>
      </c>
      <c r="M65" s="9">
        <v>0</v>
      </c>
      <c r="N65" s="35"/>
    </row>
    <row r="66" spans="1:14" x14ac:dyDescent="0.25">
      <c r="A66" s="47"/>
      <c r="B66" s="44"/>
      <c r="C66" s="50"/>
      <c r="D66" s="50"/>
      <c r="E66" s="50"/>
      <c r="F66" s="50"/>
      <c r="G66" s="8">
        <v>2027</v>
      </c>
      <c r="H66" s="9">
        <f t="shared" si="50"/>
        <v>0</v>
      </c>
      <c r="I66" s="9">
        <f t="shared" si="51"/>
        <v>0</v>
      </c>
      <c r="J66" s="9">
        <v>0</v>
      </c>
      <c r="K66" s="9">
        <f t="shared" si="52"/>
        <v>0</v>
      </c>
      <c r="L66" s="9">
        <f t="shared" si="53"/>
        <v>0</v>
      </c>
      <c r="M66" s="9">
        <v>0</v>
      </c>
      <c r="N66" s="35"/>
    </row>
    <row r="67" spans="1:14" x14ac:dyDescent="0.25">
      <c r="A67" s="47"/>
      <c r="B67" s="44"/>
      <c r="C67" s="50"/>
      <c r="D67" s="50"/>
      <c r="E67" s="50"/>
      <c r="F67" s="50"/>
      <c r="G67" s="8">
        <v>2028</v>
      </c>
      <c r="H67" s="9">
        <f t="shared" si="50"/>
        <v>0</v>
      </c>
      <c r="I67" s="9">
        <f t="shared" si="51"/>
        <v>0</v>
      </c>
      <c r="J67" s="9">
        <v>0</v>
      </c>
      <c r="K67" s="9">
        <f t="shared" si="52"/>
        <v>0</v>
      </c>
      <c r="L67" s="9">
        <f t="shared" si="53"/>
        <v>0</v>
      </c>
      <c r="M67" s="9">
        <v>0</v>
      </c>
      <c r="N67" s="35"/>
    </row>
    <row r="68" spans="1:14" x14ac:dyDescent="0.25">
      <c r="A68" s="47"/>
      <c r="B68" s="44"/>
      <c r="C68" s="50"/>
      <c r="D68" s="50"/>
      <c r="E68" s="50"/>
      <c r="F68" s="50"/>
      <c r="G68" s="8">
        <v>2029</v>
      </c>
      <c r="H68" s="9">
        <f t="shared" si="50"/>
        <v>0</v>
      </c>
      <c r="I68" s="9">
        <f t="shared" si="51"/>
        <v>0</v>
      </c>
      <c r="J68" s="9">
        <v>0</v>
      </c>
      <c r="K68" s="9">
        <f t="shared" si="52"/>
        <v>0</v>
      </c>
      <c r="L68" s="9">
        <f t="shared" si="53"/>
        <v>0</v>
      </c>
      <c r="M68" s="9">
        <v>0</v>
      </c>
      <c r="N68" s="35"/>
    </row>
    <row r="69" spans="1:14" x14ac:dyDescent="0.25">
      <c r="A69" s="48"/>
      <c r="B69" s="45"/>
      <c r="C69" s="51"/>
      <c r="D69" s="51"/>
      <c r="E69" s="51"/>
      <c r="F69" s="51"/>
      <c r="G69" s="8">
        <v>2030</v>
      </c>
      <c r="H69" s="9">
        <f t="shared" si="50"/>
        <v>0</v>
      </c>
      <c r="I69" s="9">
        <f t="shared" si="51"/>
        <v>0</v>
      </c>
      <c r="J69" s="9">
        <v>0</v>
      </c>
      <c r="K69" s="9">
        <f t="shared" si="52"/>
        <v>0</v>
      </c>
      <c r="L69" s="9">
        <f t="shared" si="53"/>
        <v>0</v>
      </c>
      <c r="M69" s="9">
        <v>0</v>
      </c>
      <c r="N69" s="35"/>
    </row>
    <row r="70" spans="1:14" ht="25.5" customHeight="1" x14ac:dyDescent="0.25">
      <c r="A70" s="15" t="s">
        <v>44</v>
      </c>
      <c r="B70" s="55" t="s">
        <v>45</v>
      </c>
      <c r="C70" s="58" t="s">
        <v>21</v>
      </c>
      <c r="D70" s="52">
        <v>369</v>
      </c>
      <c r="E70" s="52" t="s">
        <v>32</v>
      </c>
      <c r="F70" s="61">
        <v>44304.2</v>
      </c>
      <c r="G70" s="11" t="s">
        <v>16</v>
      </c>
      <c r="H70" s="9">
        <f>H71+H72+H73+H74+H75+H76</f>
        <v>44304.2</v>
      </c>
      <c r="I70" s="9">
        <f t="shared" ref="I70:M70" si="54">I71+I72+I73+I74+I75+I76</f>
        <v>44304.2</v>
      </c>
      <c r="J70" s="9">
        <f t="shared" si="54"/>
        <v>0</v>
      </c>
      <c r="K70" s="9">
        <f t="shared" si="54"/>
        <v>41646</v>
      </c>
      <c r="L70" s="9">
        <f t="shared" si="54"/>
        <v>2658.2</v>
      </c>
      <c r="M70" s="9">
        <f t="shared" si="54"/>
        <v>0</v>
      </c>
      <c r="N70" s="35">
        <v>2025</v>
      </c>
    </row>
    <row r="71" spans="1:14" x14ac:dyDescent="0.25">
      <c r="A71" s="16"/>
      <c r="B71" s="56"/>
      <c r="C71" s="59"/>
      <c r="D71" s="53"/>
      <c r="E71" s="53"/>
      <c r="F71" s="53"/>
      <c r="G71" s="8">
        <v>2025</v>
      </c>
      <c r="H71" s="9">
        <f>J71+K71+L71+M71</f>
        <v>44304.2</v>
      </c>
      <c r="I71" s="9">
        <f>H71</f>
        <v>44304.2</v>
      </c>
      <c r="J71" s="9">
        <v>0</v>
      </c>
      <c r="K71" s="12">
        <v>41646</v>
      </c>
      <c r="L71" s="12">
        <v>2658.2</v>
      </c>
      <c r="M71" s="9">
        <v>0</v>
      </c>
      <c r="N71" s="35"/>
    </row>
    <row r="72" spans="1:14" x14ac:dyDescent="0.25">
      <c r="A72" s="16"/>
      <c r="B72" s="56"/>
      <c r="C72" s="59"/>
      <c r="D72" s="53"/>
      <c r="E72" s="53"/>
      <c r="F72" s="53"/>
      <c r="G72" s="8">
        <v>2026</v>
      </c>
      <c r="H72" s="9">
        <f t="shared" ref="H72:H76" si="55">J72+K72+L72+M72</f>
        <v>0</v>
      </c>
      <c r="I72" s="9">
        <f t="shared" ref="I72:I76" si="56">H72</f>
        <v>0</v>
      </c>
      <c r="J72" s="9">
        <v>0</v>
      </c>
      <c r="K72" s="9">
        <v>0</v>
      </c>
      <c r="L72" s="9">
        <v>0</v>
      </c>
      <c r="M72" s="9">
        <v>0</v>
      </c>
      <c r="N72" s="35"/>
    </row>
    <row r="73" spans="1:14" x14ac:dyDescent="0.25">
      <c r="A73" s="16"/>
      <c r="B73" s="56"/>
      <c r="C73" s="59"/>
      <c r="D73" s="53"/>
      <c r="E73" s="53"/>
      <c r="F73" s="53"/>
      <c r="G73" s="8">
        <v>2027</v>
      </c>
      <c r="H73" s="9">
        <f t="shared" si="55"/>
        <v>0</v>
      </c>
      <c r="I73" s="9">
        <f t="shared" si="56"/>
        <v>0</v>
      </c>
      <c r="J73" s="9">
        <v>0</v>
      </c>
      <c r="K73" s="9">
        <v>0</v>
      </c>
      <c r="L73" s="9">
        <v>0</v>
      </c>
      <c r="M73" s="9">
        <v>0</v>
      </c>
      <c r="N73" s="35"/>
    </row>
    <row r="74" spans="1:14" x14ac:dyDescent="0.25">
      <c r="A74" s="16"/>
      <c r="B74" s="56"/>
      <c r="C74" s="59"/>
      <c r="D74" s="53"/>
      <c r="E74" s="53"/>
      <c r="F74" s="53"/>
      <c r="G74" s="8">
        <v>2028</v>
      </c>
      <c r="H74" s="9">
        <f t="shared" si="55"/>
        <v>0</v>
      </c>
      <c r="I74" s="9">
        <f t="shared" si="56"/>
        <v>0</v>
      </c>
      <c r="J74" s="9">
        <v>0</v>
      </c>
      <c r="K74" s="9">
        <v>0</v>
      </c>
      <c r="L74" s="9">
        <v>0</v>
      </c>
      <c r="M74" s="9">
        <v>0</v>
      </c>
      <c r="N74" s="35"/>
    </row>
    <row r="75" spans="1:14" x14ac:dyDescent="0.25">
      <c r="A75" s="16"/>
      <c r="B75" s="56"/>
      <c r="C75" s="59"/>
      <c r="D75" s="53"/>
      <c r="E75" s="53"/>
      <c r="F75" s="53"/>
      <c r="G75" s="8">
        <v>2029</v>
      </c>
      <c r="H75" s="9">
        <f t="shared" si="55"/>
        <v>0</v>
      </c>
      <c r="I75" s="9">
        <f t="shared" si="56"/>
        <v>0</v>
      </c>
      <c r="J75" s="9">
        <v>0</v>
      </c>
      <c r="K75" s="9">
        <v>0</v>
      </c>
      <c r="L75" s="9">
        <v>0</v>
      </c>
      <c r="M75" s="9">
        <v>0</v>
      </c>
      <c r="N75" s="35"/>
    </row>
    <row r="76" spans="1:14" x14ac:dyDescent="0.25">
      <c r="A76" s="17"/>
      <c r="B76" s="57"/>
      <c r="C76" s="60"/>
      <c r="D76" s="54"/>
      <c r="E76" s="54"/>
      <c r="F76" s="54"/>
      <c r="G76" s="8">
        <v>2030</v>
      </c>
      <c r="H76" s="9">
        <f t="shared" si="55"/>
        <v>0</v>
      </c>
      <c r="I76" s="9">
        <f t="shared" si="56"/>
        <v>0</v>
      </c>
      <c r="J76" s="9">
        <v>0</v>
      </c>
      <c r="K76" s="9">
        <v>0</v>
      </c>
      <c r="L76" s="9">
        <v>0</v>
      </c>
      <c r="M76" s="9">
        <v>0</v>
      </c>
      <c r="N76" s="35"/>
    </row>
  </sheetData>
  <mergeCells count="87">
    <mergeCell ref="E70:E76"/>
    <mergeCell ref="N70:N76"/>
    <mergeCell ref="A70:A76"/>
    <mergeCell ref="B70:B76"/>
    <mergeCell ref="C70:C76"/>
    <mergeCell ref="D70:D76"/>
    <mergeCell ref="F70:F76"/>
    <mergeCell ref="N63:N69"/>
    <mergeCell ref="B63:B69"/>
    <mergeCell ref="A63:A69"/>
    <mergeCell ref="C63:C69"/>
    <mergeCell ref="D63:D69"/>
    <mergeCell ref="E63:E69"/>
    <mergeCell ref="F63:F69"/>
    <mergeCell ref="N35:N41"/>
    <mergeCell ref="F56:F62"/>
    <mergeCell ref="N56:N62"/>
    <mergeCell ref="A56:A62"/>
    <mergeCell ref="B56:B62"/>
    <mergeCell ref="C56:C62"/>
    <mergeCell ref="D56:D62"/>
    <mergeCell ref="E56:E62"/>
    <mergeCell ref="F35:F41"/>
    <mergeCell ref="A35:A41"/>
    <mergeCell ref="B35:B41"/>
    <mergeCell ref="C35:C41"/>
    <mergeCell ref="D35:D41"/>
    <mergeCell ref="E35:E41"/>
    <mergeCell ref="N14:N20"/>
    <mergeCell ref="A6:N6"/>
    <mergeCell ref="A7:A13"/>
    <mergeCell ref="N21:N27"/>
    <mergeCell ref="N28:N34"/>
    <mergeCell ref="E28:E34"/>
    <mergeCell ref="F28:F34"/>
    <mergeCell ref="A21:A27"/>
    <mergeCell ref="A28:A34"/>
    <mergeCell ref="B28:B34"/>
    <mergeCell ref="C28:C34"/>
    <mergeCell ref="D28:D34"/>
    <mergeCell ref="B21:B27"/>
    <mergeCell ref="C21:C27"/>
    <mergeCell ref="D21:D27"/>
    <mergeCell ref="E21:E27"/>
    <mergeCell ref="K1:N1"/>
    <mergeCell ref="F42:F48"/>
    <mergeCell ref="B49:B55"/>
    <mergeCell ref="A49:A55"/>
    <mergeCell ref="C49:C55"/>
    <mergeCell ref="D49:D55"/>
    <mergeCell ref="E49:E55"/>
    <mergeCell ref="F49:F55"/>
    <mergeCell ref="A42:A48"/>
    <mergeCell ref="B42:B48"/>
    <mergeCell ref="C42:C48"/>
    <mergeCell ref="D42:D48"/>
    <mergeCell ref="E42:E48"/>
    <mergeCell ref="N42:N48"/>
    <mergeCell ref="N49:N55"/>
    <mergeCell ref="A2:N2"/>
    <mergeCell ref="F21:F27"/>
    <mergeCell ref="M4:M5"/>
    <mergeCell ref="A14:A20"/>
    <mergeCell ref="B14:B20"/>
    <mergeCell ref="C14:C20"/>
    <mergeCell ref="D14:D20"/>
    <mergeCell ref="E14:E20"/>
    <mergeCell ref="F14:F20"/>
    <mergeCell ref="A3:A5"/>
    <mergeCell ref="B3:B5"/>
    <mergeCell ref="C3:C5"/>
    <mergeCell ref="D3:D5"/>
    <mergeCell ref="B7:B13"/>
    <mergeCell ref="C7:C13"/>
    <mergeCell ref="D7:D13"/>
    <mergeCell ref="E7:E13"/>
    <mergeCell ref="F7:F13"/>
    <mergeCell ref="N3:N5"/>
    <mergeCell ref="E3:E5"/>
    <mergeCell ref="F3:F5"/>
    <mergeCell ref="G3:M3"/>
    <mergeCell ref="H4:I4"/>
    <mergeCell ref="G4:G5"/>
    <mergeCell ref="J4:J5"/>
    <mergeCell ref="K4:K5"/>
    <mergeCell ref="L4:L5"/>
    <mergeCell ref="N7:N13"/>
  </mergeCells>
  <pageMargins left="0.39370078740157483" right="0.39370078740157483" top="0.39370078740157483" bottom="0.39370078740157483" header="0.31496062992125984" footer="0.31496062992125984"/>
  <pageSetup paperSize="9" scale="76" fitToHeight="6" orientation="landscape" r:id="rId1"/>
  <rowBreaks count="1" manualBreakCount="1">
    <brk id="2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2025-02-17T08:15:09Z</dcterms:modified>
</cp:coreProperties>
</file>